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jacquelineeisenbraun/Desktop/bewirtungsbeleg/"/>
    </mc:Choice>
  </mc:AlternateContent>
  <xr:revisionPtr revIDLastSave="0" documentId="8_{F6D1313F-7DC4-5A4F-BCFB-0F3005AA4FDB}" xr6:coauthVersionLast="47" xr6:coauthVersionMax="47" xr10:uidLastSave="{00000000-0000-0000-0000-000000000000}"/>
  <bookViews>
    <workbookView xWindow="-42440" yWindow="2860" windowWidth="39480" windowHeight="21500" tabRatio="500" xr2:uid="{00000000-000D-0000-FFFF-FFFF00000000}"/>
  </bookViews>
  <sheets>
    <sheet name="Beleg &amp; Berechnung" sheetId="1" r:id="rId1"/>
    <sheet name="Jahresübersicht"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5" i="2" l="1"/>
  <c r="F35" i="2"/>
  <c r="E35" i="2"/>
  <c r="H34" i="2"/>
  <c r="J34" i="2" s="1"/>
  <c r="H33" i="2"/>
  <c r="L33" i="2" s="1"/>
  <c r="H32" i="2"/>
  <c r="J32" i="2" s="1"/>
  <c r="H31" i="2"/>
  <c r="L31" i="2" s="1"/>
  <c r="H30" i="2"/>
  <c r="J30" i="2" s="1"/>
  <c r="H29" i="2"/>
  <c r="L29" i="2" s="1"/>
  <c r="H28" i="2"/>
  <c r="J28" i="2" s="1"/>
  <c r="H27" i="2"/>
  <c r="L27" i="2" s="1"/>
  <c r="H26" i="2"/>
  <c r="J26" i="2" s="1"/>
  <c r="H25" i="2"/>
  <c r="L25" i="2" s="1"/>
  <c r="H24" i="2"/>
  <c r="J24" i="2" s="1"/>
  <c r="H23" i="2"/>
  <c r="L23" i="2" s="1"/>
  <c r="H22" i="2"/>
  <c r="J22" i="2" s="1"/>
  <c r="H21" i="2"/>
  <c r="L21" i="2" s="1"/>
  <c r="H20" i="2"/>
  <c r="J20" i="2" s="1"/>
  <c r="H19" i="2"/>
  <c r="L19" i="2" s="1"/>
  <c r="H18" i="2"/>
  <c r="J18" i="2" s="1"/>
  <c r="H17" i="2"/>
  <c r="L17" i="2" s="1"/>
  <c r="H16" i="2"/>
  <c r="J16" i="2" s="1"/>
  <c r="H15" i="2"/>
  <c r="L15" i="2" s="1"/>
  <c r="H14" i="2"/>
  <c r="J14" i="2" s="1"/>
  <c r="H13" i="2"/>
  <c r="L13" i="2" s="1"/>
  <c r="H12" i="2"/>
  <c r="J12" i="2" s="1"/>
  <c r="H11" i="2"/>
  <c r="L11" i="2" s="1"/>
  <c r="H10" i="2"/>
  <c r="J10" i="2" s="1"/>
  <c r="H9" i="2"/>
  <c r="L9" i="2" s="1"/>
  <c r="H8" i="2"/>
  <c r="J8" i="2" s="1"/>
  <c r="H7" i="2"/>
  <c r="L7" i="2" s="1"/>
  <c r="H6" i="2"/>
  <c r="J6" i="2" s="1"/>
  <c r="H5" i="2"/>
  <c r="H35" i="2" s="1"/>
  <c r="B26" i="1"/>
  <c r="B17" i="1"/>
  <c r="D19" i="1" s="1"/>
  <c r="E19" i="1" s="1"/>
  <c r="D16" i="1"/>
  <c r="D15" i="1"/>
  <c r="E15" i="1" s="1"/>
  <c r="D14" i="1"/>
  <c r="D17" i="1" l="1"/>
  <c r="B27" i="1" s="1"/>
  <c r="B29" i="1" s="1"/>
  <c r="K6" i="2"/>
  <c r="K8" i="2"/>
  <c r="K10" i="2"/>
  <c r="K12" i="2"/>
  <c r="K14" i="2"/>
  <c r="K16" i="2"/>
  <c r="K18" i="2"/>
  <c r="K20" i="2"/>
  <c r="K22" i="2"/>
  <c r="K24" i="2"/>
  <c r="K26" i="2"/>
  <c r="K28" i="2"/>
  <c r="K30" i="2"/>
  <c r="K32" i="2"/>
  <c r="K34" i="2"/>
  <c r="L6" i="2"/>
  <c r="L8" i="2"/>
  <c r="L10" i="2"/>
  <c r="L12" i="2"/>
  <c r="L14" i="2"/>
  <c r="L16" i="2"/>
  <c r="L18" i="2"/>
  <c r="L20" i="2"/>
  <c r="L22" i="2"/>
  <c r="L24" i="2"/>
  <c r="L26" i="2"/>
  <c r="L28" i="2"/>
  <c r="L30" i="2"/>
  <c r="L32" i="2"/>
  <c r="L34" i="2"/>
  <c r="E14" i="1"/>
  <c r="E17" i="1" s="1"/>
  <c r="B31" i="1" s="1"/>
  <c r="J5" i="2"/>
  <c r="J7" i="2"/>
  <c r="J9" i="2"/>
  <c r="J11" i="2"/>
  <c r="J13" i="2"/>
  <c r="J15" i="2"/>
  <c r="J17" i="2"/>
  <c r="J19" i="2"/>
  <c r="J21" i="2"/>
  <c r="J23" i="2"/>
  <c r="J25" i="2"/>
  <c r="J27" i="2"/>
  <c r="J29" i="2"/>
  <c r="J31" i="2"/>
  <c r="J33" i="2"/>
  <c r="K7" i="2"/>
  <c r="K9" i="2"/>
  <c r="K11" i="2"/>
  <c r="K13" i="2"/>
  <c r="K15" i="2"/>
  <c r="K17" i="2"/>
  <c r="K19" i="2"/>
  <c r="K21" i="2"/>
  <c r="K23" i="2"/>
  <c r="K25" i="2"/>
  <c r="K27" i="2"/>
  <c r="K29" i="2"/>
  <c r="K31" i="2"/>
  <c r="K33" i="2"/>
  <c r="J35" i="2" l="1"/>
  <c r="B32" i="1"/>
  <c r="K5" i="2"/>
  <c r="B30" i="1"/>
  <c r="K35" i="2" l="1"/>
  <c r="L5" i="2"/>
  <c r="L3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16" authorId="0" shapeId="0" xr:uid="{00000000-0006-0000-0000-000001000000}">
      <text>
        <r>
          <rPr>
            <sz val="10"/>
            <rFont val="Arial"/>
            <family val="2"/>
          </rPr>
          <t>Freiwilliges Trinkgeld an das Bedienungspersonal ist kein Entgelt des Bewirtungsbetriebs. Daraus entsteht kein Vorsteuerabzug. Das Trinkgeld gehört aber zu den Bewirtungskosten und unterliegt der 70-Prozent-Regel (BMF-Schreiben vom 19.11.2025, Rn. 8). Bitte steuerlich prüfen lassen.</t>
        </r>
      </text>
    </comment>
  </commentList>
</comments>
</file>

<file path=xl/sharedStrings.xml><?xml version="1.0" encoding="utf-8"?>
<sst xmlns="http://schemas.openxmlformats.org/spreadsheetml/2006/main" count="81" uniqueCount="77">
  <si>
    <t>Bewirtungsbeleg: Berechnung 70/30 und Vorsteuer</t>
  </si>
  <si>
    <t>Rechenhilfe zum Bewirtungsbeleg  ·  Rechtsstand August 2026</t>
  </si>
  <si>
    <t>Wichtig: Diese Datei ist kein Bewirtungsbeleg. Der Nachweis gegenüber dem Finanzamt erfordert den unterschriebenen Beleg (Word oder PDF) samt Rechnung des Betriebs. Diese Tabelle rechnet nur den abziehbaren Anteil und die Vorsteuer.</t>
  </si>
  <si>
    <t>1  Angaben zum Beleg</t>
  </si>
  <si>
    <t>Beleg-Nr.</t>
  </si>
  <si>
    <t>BEW-2026-011</t>
  </si>
  <si>
    <t>Tag der Bewirtung</t>
  </si>
  <si>
    <t>17.06.2026</t>
  </si>
  <si>
    <t>Ort der Bewirtung</t>
  </si>
  <si>
    <t>Ristorante Alberata, Nürnberg</t>
  </si>
  <si>
    <t>Zugehörige Rechnung</t>
  </si>
  <si>
    <t>Rechnung Nr. 4187 vom 17.06.2026</t>
  </si>
  <si>
    <t>Bewirtete Personen</t>
  </si>
  <si>
    <t>Anlass der Bewirtung</t>
  </si>
  <si>
    <t>2  Beträge laut Rechnung</t>
  </si>
  <si>
    <t>Position</t>
  </si>
  <si>
    <t>Bruttobetrag</t>
  </si>
  <si>
    <t>USt-Satz</t>
  </si>
  <si>
    <t>Nettobetrag</t>
  </si>
  <si>
    <t>Umsatzsteuer</t>
  </si>
  <si>
    <t>Speisen</t>
  </si>
  <si>
    <t>Getränke</t>
  </si>
  <si>
    <t>Trinkgeld an das Personal</t>
  </si>
  <si>
    <t>Summe brutto</t>
  </si>
  <si>
    <t>Kontrolle: Rechnungsbetrag laut Beleg</t>
  </si>
  <si>
    <t>Differenz</t>
  </si>
  <si>
    <t>Die Rechnung muss Speisen und Getränke getrennt ausweisen. Seit 1.1.2026 gelten 7 % auf Speisen und 19 % auf Getränke (§ 12 Abs. 2 Nr. 15 UStG).</t>
  </si>
  <si>
    <t>3  Steuerliche Behandlung</t>
  </si>
  <si>
    <t>Art der Bewirtung</t>
  </si>
  <si>
    <t>Geschäftliche Bewirtung von Kunden oder Geschäftspartnern (70 %)</t>
  </si>
  <si>
    <t>Vorsteuerabzugsberechtigt</t>
  </si>
  <si>
    <t>Ja</t>
  </si>
  <si>
    <t>Nein bei Kleinunternehmerregelung nach § 19 UStG</t>
  </si>
  <si>
    <t>Abzugssatz</t>
  </si>
  <si>
    <t>Bemessungsgrundlage</t>
  </si>
  <si>
    <t>Netto bei Vorsteuerabzug, sonst brutto</t>
  </si>
  <si>
    <t>Abziehbare Betriebsausgabe</t>
  </si>
  <si>
    <t>Nicht abziehbarer Anteil</t>
  </si>
  <si>
    <t>Abziehbare Vorsteuer</t>
  </si>
  <si>
    <t>voll abziehbar, keine Kürzung um 30 %</t>
  </si>
  <si>
    <t>Gesamte Steuerentlastung</t>
  </si>
  <si>
    <t>Betriebsausgabe plus Vorsteuer</t>
  </si>
  <si>
    <t>Legende und Hinweise</t>
  </si>
  <si>
    <t>Gelbe Zellen</t>
  </si>
  <si>
    <t>Hier eintragen. Alle übrigen Zellen enthalten Formeln und sollten nicht überschrieben werden.</t>
  </si>
  <si>
    <t>Blaue Schrift</t>
  </si>
  <si>
    <t>Eingabewert. Schwarze Schrift bedeutet berechnet.</t>
  </si>
  <si>
    <t>Beträge brutto aus der Rechnung übernehmen, Speisen und Getränke getrennt.</t>
  </si>
  <si>
    <t>Kontrollzeile. Steht dort prüfen, weichen Einzelbeträge und Rechnungssumme voneinander ab.</t>
  </si>
  <si>
    <t>Kombiangebote</t>
  </si>
  <si>
    <t>Bei Menü- oder Buffetpauschalen ohne getrennten Ausweis die Aufteilung mit der Steuerberatung klären.</t>
  </si>
  <si>
    <t>Falscher Steuersatz</t>
  </si>
  <si>
    <t>Weist ein Betrieb Speisen 2026 mit 19 % aus, sind nur 7 % Vorsteuer abziehbar (§ 15 Abs. 1 Satz 1 Nr. 1 UStG). Rechnung korrigieren lassen.</t>
  </si>
  <si>
    <t>Zuordnung</t>
  </si>
  <si>
    <t>Beleg und Rechnung müssen sich über die Beleg-Nr. eindeutig zuordnen lassen. Lässt sich einer Rechnung kein Beleg zuordnen, entfällt der Abzug.</t>
  </si>
  <si>
    <t>Aufbewahrung</t>
  </si>
  <si>
    <t>Acht Jahre (§ 147 Abs. 1 Nr. 4 und Abs. 3 AO), beginnend am Ende des Kalenderjahrs.</t>
  </si>
  <si>
    <t>Allgemeine Information, keine Steuerberatung im Einzelfall (§ 5 StBerG). Rechtsgrundlagen: § 4 Abs. 5 Satz 1 Nr. 2 und Abs. 7 EStG, § 12 Abs. 2 Nr. 15 UStG, § 15 UStG, § 33 UStDV, § 147 AO, BMF-Schreiben vom 19.11.2025 (BStBl I S. 1938).</t>
  </si>
  <si>
    <t>Bewirtungskosten: Jahresübersicht</t>
  </si>
  <si>
    <t>Gelbe Spalten ausfüllen. Spalte I: 70 oder 100 eintragen. Vorsteuerabzug: Blatt 1 Zeile 25 gilt auch hier.</t>
  </si>
  <si>
    <t>Tag</t>
  </si>
  <si>
    <t>Anlass</t>
  </si>
  <si>
    <t>Teiln.</t>
  </si>
  <si>
    <t>Speisen brutto</t>
  </si>
  <si>
    <t>Getränke brutto</t>
  </si>
  <si>
    <t>Trinkgeld</t>
  </si>
  <si>
    <t>Art</t>
  </si>
  <si>
    <t>Vorsteuer</t>
  </si>
  <si>
    <t>Abziehbar</t>
  </si>
  <si>
    <t>Nicht abziehbar</t>
  </si>
  <si>
    <t>Abstimmung Pflichtenheft Modul Lagerverwaltung, Projekt 2026-014</t>
  </si>
  <si>
    <t>Summe</t>
  </si>
  <si>
    <t>Spalte I: 70 für geschäftliche Bewirtung, 100 wenn ausschließlich eigene Arbeitnehmer bewirtet wurden.</t>
  </si>
  <si>
    <t>Die Vorsteuer wird aus Speisen und Getränken berechnet. Trinkgeld bleibt ohne Vorsteuer.</t>
  </si>
  <si>
    <t>Allgemeine Information, keine Steuerberatung im Einzelfall (§ 5 StBerG). Rechtsstand August 2026.</t>
  </si>
  <si>
    <t>Zeile 14 bis 16</t>
  </si>
  <si>
    <t>Zeile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</si>
</sst>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
    <numFmt numFmtId="165" formatCode="0\ %"/>
    <numFmt numFmtId="166" formatCode="0&quot; %&quot;"/>
  </numFmts>
  <fonts count="15" x14ac:knownFonts="1">
    <font>
      <sz val="11"/>
      <color theme="1"/>
      <name val="Calibri"/>
      <family val="2"/>
      <charset val="1"/>
    </font>
    <font>
      <sz val="10"/>
      <name val="Arial"/>
      <family val="2"/>
    </font>
    <font>
      <b/>
      <sz val="16"/>
      <color rgb="FF1A1A2E"/>
      <name val="Mona Sans"/>
    </font>
    <font>
      <sz val="9"/>
      <color rgb="FF5202FF"/>
      <name val="Mona Sans"/>
    </font>
    <font>
      <b/>
      <sz val="9"/>
      <color rgb="FF8A2B00"/>
      <name val="Mona Sans"/>
    </font>
    <font>
      <b/>
      <sz val="11"/>
      <color rgb="FFFFFFFF"/>
      <name val="Mona Sans"/>
    </font>
    <font>
      <sz val="10"/>
      <color rgb="FF1A1A2E"/>
      <name val="Mona Sans"/>
    </font>
    <font>
      <sz val="10"/>
      <color rgb="FF0000FF"/>
      <name val="Mona Sans"/>
    </font>
    <font>
      <i/>
      <sz val="8"/>
      <color rgb="FF6B6B7B"/>
      <name val="Mona Sans"/>
    </font>
    <font>
      <b/>
      <sz val="9"/>
      <color rgb="FF1A1A2E"/>
      <name val="Mona Sans"/>
    </font>
    <font>
      <b/>
      <sz val="10"/>
      <color rgb="FF1A1A2E"/>
      <name val="Mona Sans"/>
    </font>
    <font>
      <sz val="8"/>
      <color rgb="FF6B6B7B"/>
      <name val="Mona Sans"/>
    </font>
    <font>
      <b/>
      <sz val="8.5"/>
      <color rgb="FF1A1A2E"/>
      <name val="Mona Sans"/>
    </font>
    <font>
      <b/>
      <sz val="10"/>
      <color rgb="FFC00000"/>
      <name val="Mona Sans"/>
    </font>
    <font>
      <sz val="9"/>
      <color theme="1"/>
      <name val="Mona Sans"/>
    </font>
  </fonts>
  <fills count="6">
    <fill>
      <patternFill patternType="none"/>
    </fill>
    <fill>
      <patternFill patternType="gray125"/>
    </fill>
    <fill>
      <patternFill patternType="solid">
        <fgColor rgb="FF5202FF"/>
        <bgColor rgb="FF0000FF"/>
      </patternFill>
    </fill>
    <fill>
      <patternFill patternType="solid">
        <fgColor rgb="FFFFF9DB"/>
        <bgColor rgb="FFFFF3E0"/>
      </patternFill>
    </fill>
    <fill>
      <patternFill patternType="solid">
        <fgColor rgb="FFF1EAFF"/>
        <bgColor rgb="FFF7F7FA"/>
      </patternFill>
    </fill>
    <fill>
      <patternFill patternType="solid">
        <fgColor rgb="FFF7F7FA"/>
        <bgColor rgb="FFFFFFFF"/>
      </patternFill>
    </fill>
  </fills>
  <borders count="5">
    <border>
      <left/>
      <right/>
      <top/>
      <bottom/>
      <diagonal/>
    </border>
    <border>
      <left style="thin">
        <color rgb="FFD8D8E2"/>
      </left>
      <right/>
      <top style="thin">
        <color rgb="FFD8D8E2"/>
      </top>
      <bottom style="thin">
        <color rgb="FFD8D8E2"/>
      </bottom>
      <diagonal/>
    </border>
    <border>
      <left style="thin">
        <color rgb="FFD8D8E2"/>
      </left>
      <right style="thin">
        <color rgb="FFD8D8E2"/>
      </right>
      <top style="thin">
        <color rgb="FFD8D8E2"/>
      </top>
      <bottom style="thin">
        <color rgb="FFD8D8E2"/>
      </bottom>
      <diagonal/>
    </border>
    <border>
      <left style="thin">
        <color rgb="FFD8D8E2"/>
      </left>
      <right style="thin">
        <color rgb="FFD8D8E2"/>
      </right>
      <top style="medium">
        <color rgb="FF1A1A2E"/>
      </top>
      <bottom style="thin">
        <color rgb="FFD8D8E2"/>
      </bottom>
      <diagonal/>
    </border>
    <border>
      <left/>
      <right/>
      <top style="medium">
        <color rgb="FF1A1A2E"/>
      </top>
      <bottom/>
      <diagonal/>
    </border>
  </borders>
  <cellStyleXfs count="1">
    <xf numFmtId="0" fontId="0" fillId="0" borderId="0"/>
  </cellStyleXfs>
  <cellXfs count="33">
    <xf numFmtId="0" fontId="0" fillId="0" borderId="0" xfId="0"/>
    <xf numFmtId="0" fontId="11" fillId="0" borderId="0" xfId="0" applyFont="1"/>
    <xf numFmtId="0" fontId="8" fillId="0" borderId="0" xfId="0" applyFont="1"/>
    <xf numFmtId="0" fontId="11" fillId="0" borderId="0" xfId="0" applyFont="1" applyAlignment="1">
      <alignment vertical="top" wrapText="1"/>
    </xf>
    <xf numFmtId="0" fontId="7" fillId="3" borderId="2" xfId="0" applyFont="1" applyFill="1" applyBorder="1"/>
    <xf numFmtId="0" fontId="5" fillId="2" borderId="0" xfId="0" applyFont="1" applyFill="1" applyAlignment="1">
      <alignment vertical="center" indent="1"/>
    </xf>
    <xf numFmtId="0" fontId="2" fillId="0" borderId="0" xfId="0" applyFont="1"/>
    <xf numFmtId="0" fontId="3" fillId="0" borderId="0" xfId="0" applyFont="1"/>
    <xf numFmtId="0" fontId="6" fillId="0" borderId="0" xfId="0" applyFont="1"/>
    <xf numFmtId="0" fontId="8" fillId="0" borderId="0" xfId="0" applyFont="1"/>
    <xf numFmtId="0" fontId="9" fillId="4" borderId="2" xfId="0" applyFont="1" applyFill="1" applyBorder="1" applyAlignment="1">
      <alignment horizontal="left"/>
    </xf>
    <xf numFmtId="0" fontId="9" fillId="4" borderId="2" xfId="0" applyFont="1" applyFill="1" applyBorder="1" applyAlignment="1">
      <alignment horizontal="right"/>
    </xf>
    <xf numFmtId="164" fontId="7" fillId="3" borderId="2" xfId="0" applyNumberFormat="1" applyFont="1" applyFill="1" applyBorder="1"/>
    <xf numFmtId="165" fontId="6" fillId="5" borderId="2" xfId="0" applyNumberFormat="1" applyFont="1" applyFill="1" applyBorder="1"/>
    <xf numFmtId="164" fontId="6" fillId="5" borderId="2" xfId="0" applyNumberFormat="1" applyFont="1" applyFill="1" applyBorder="1"/>
    <xf numFmtId="0" fontId="10" fillId="0" borderId="0" xfId="0" applyFont="1"/>
    <xf numFmtId="164" fontId="10" fillId="5" borderId="3" xfId="0" applyNumberFormat="1" applyFont="1" applyFill="1" applyBorder="1"/>
    <xf numFmtId="0" fontId="0" fillId="5" borderId="3" xfId="0" applyFill="1" applyBorder="1"/>
    <xf numFmtId="0" fontId="11" fillId="0" borderId="0" xfId="0" applyFont="1" applyAlignment="1">
      <alignment horizontal="right"/>
    </xf>
    <xf numFmtId="0" fontId="6" fillId="5" borderId="2" xfId="0" applyFont="1" applyFill="1" applyBorder="1" applyAlignment="1">
      <alignment horizontal="center"/>
    </xf>
    <xf numFmtId="0" fontId="7" fillId="3" borderId="2" xfId="0" applyFont="1" applyFill="1" applyBorder="1"/>
    <xf numFmtId="0" fontId="11" fillId="0" borderId="0" xfId="0" applyFont="1"/>
    <xf numFmtId="164" fontId="10" fillId="4" borderId="2" xfId="0" applyNumberFormat="1" applyFont="1" applyFill="1" applyBorder="1"/>
    <xf numFmtId="0" fontId="12" fillId="0" borderId="0" xfId="0" applyFont="1"/>
    <xf numFmtId="0" fontId="9" fillId="4" borderId="2" xfId="0" applyFont="1" applyFill="1" applyBorder="1" applyAlignment="1">
      <alignment horizontal="center" vertical="center" wrapText="1"/>
    </xf>
    <xf numFmtId="0" fontId="7" fillId="3" borderId="2" xfId="0" applyFont="1" applyFill="1" applyBorder="1" applyAlignment="1">
      <alignment horizontal="center"/>
    </xf>
    <xf numFmtId="166" fontId="7" fillId="3" borderId="2" xfId="0" applyNumberFormat="1" applyFont="1" applyFill="1" applyBorder="1" applyAlignment="1">
      <alignment horizontal="center"/>
    </xf>
    <xf numFmtId="0" fontId="0" fillId="0" borderId="4" xfId="0" applyBorder="1"/>
    <xf numFmtId="164" fontId="10" fillId="4" borderId="3" xfId="0" applyNumberFormat="1" applyFont="1" applyFill="1" applyBorder="1"/>
    <xf numFmtId="0" fontId="4" fillId="0" borderId="0" xfId="0" applyFont="1" applyFill="1" applyAlignment="1">
      <alignment vertical="center" wrapText="1"/>
    </xf>
    <xf numFmtId="0" fontId="13" fillId="0" borderId="0" xfId="0" applyFont="1" applyFill="1" applyAlignment="1">
      <alignment vertical="center" wrapText="1"/>
    </xf>
    <xf numFmtId="0" fontId="7" fillId="0" borderId="1" xfId="0" applyFont="1" applyFill="1" applyBorder="1"/>
    <xf numFmtId="0" fontId="14" fillId="0" borderId="0" xfId="0" applyFont="1"/>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DB"/>
      <rgbColor rgb="FFF7F7FA"/>
      <rgbColor rgb="FF660066"/>
      <rgbColor rgb="FFFF8080"/>
      <rgbColor rgb="FF0066CC"/>
      <rgbColor rgb="FFD8D8E2"/>
      <rgbColor rgb="FF000080"/>
      <rgbColor rgb="FFFF00FF"/>
      <rgbColor rgb="FFFFFF00"/>
      <rgbColor rgb="FF00FFFF"/>
      <rgbColor rgb="FF800080"/>
      <rgbColor rgb="FF800000"/>
      <rgbColor rgb="FF008080"/>
      <rgbColor rgb="FF5202FF"/>
      <rgbColor rgb="FF00CCFF"/>
      <rgbColor rgb="FFF1EAFF"/>
      <rgbColor rgb="FFCCFFCC"/>
      <rgbColor rgb="FFFFF3E0"/>
      <rgbColor rgb="FF99CCFF"/>
      <rgbColor rgb="FFFF99CC"/>
      <rgbColor rgb="FFCC99FF"/>
      <rgbColor rgb="FFFFCC99"/>
      <rgbColor rgb="FF3366FF"/>
      <rgbColor rgb="FF33CCCC"/>
      <rgbColor rgb="FF99CC00"/>
      <rgbColor rgb="FFFFCC00"/>
      <rgbColor rgb="FFFF9900"/>
      <rgbColor rgb="FFFF6600"/>
      <rgbColor rgb="FF6B6B7B"/>
      <rgbColor rgb="FF969696"/>
      <rgbColor rgb="FF003366"/>
      <rgbColor rgb="FF339966"/>
      <rgbColor rgb="FF003300"/>
      <rgbColor rgb="FF333300"/>
      <rgbColor rgb="FF8A2B00"/>
      <rgbColor rgb="FF993366"/>
      <rgbColor rgb="FF333399"/>
      <rgbColor rgb="FF1A1A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172720</xdr:colOff>
      <xdr:row>0</xdr:row>
      <xdr:rowOff>132081</xdr:rowOff>
    </xdr:from>
    <xdr:to>
      <xdr:col>5</xdr:col>
      <xdr:colOff>1656080</xdr:colOff>
      <xdr:row>1</xdr:row>
      <xdr:rowOff>35131</xdr:rowOff>
    </xdr:to>
    <xdr:pic>
      <xdr:nvPicPr>
        <xdr:cNvPr id="2" name="Grafik 1">
          <a:extLst>
            <a:ext uri="{FF2B5EF4-FFF2-40B4-BE49-F238E27FC236}">
              <a16:creationId xmlns:a16="http://schemas.microsoft.com/office/drawing/2014/main" id="{CBB0382A-534C-6EB0-E0C1-20CCFF833A07}"/>
            </a:ext>
          </a:extLst>
        </xdr:cNvPr>
        <xdr:cNvPicPr>
          <a:picLocks noChangeAspect="1"/>
        </xdr:cNvPicPr>
      </xdr:nvPicPr>
      <xdr:blipFill>
        <a:blip xmlns:r="http://schemas.openxmlformats.org/officeDocument/2006/relationships" r:embed="rId1"/>
        <a:stretch>
          <a:fillRect/>
        </a:stretch>
      </xdr:blipFill>
      <xdr:spPr>
        <a:xfrm>
          <a:off x="7579360" y="132081"/>
          <a:ext cx="1483360" cy="207850"/>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4"/>
  <sheetViews>
    <sheetView showGridLines="0" tabSelected="1" zoomScale="125" zoomScaleNormal="100" workbookViewId="0">
      <pane ySplit="3" topLeftCell="A4" activePane="bottomLeft" state="frozen"/>
      <selection pane="bottomLeft" activeCell="F21" sqref="F21"/>
    </sheetView>
  </sheetViews>
  <sheetFormatPr baseColWidth="10" defaultColWidth="8.6640625" defaultRowHeight="15" x14ac:dyDescent="0.2"/>
  <cols>
    <col min="1" max="1" width="34" customWidth="1"/>
    <col min="2" max="2" width="20" customWidth="1"/>
    <col min="3" max="3" width="13" customWidth="1"/>
    <col min="4" max="5" width="15" customWidth="1"/>
    <col min="6" max="6" width="40" customWidth="1"/>
  </cols>
  <sheetData>
    <row r="1" spans="1:5" ht="24" x14ac:dyDescent="0.35">
      <c r="A1" s="6" t="s">
        <v>0</v>
      </c>
    </row>
    <row r="2" spans="1:5" ht="16" x14ac:dyDescent="0.25">
      <c r="A2" s="32" t="s">
        <v>1</v>
      </c>
    </row>
    <row r="3" spans="1:5" ht="47" customHeight="1" x14ac:dyDescent="0.2">
      <c r="A3" s="30" t="s">
        <v>2</v>
      </c>
      <c r="B3" s="29"/>
      <c r="C3" s="29"/>
      <c r="D3" s="29"/>
      <c r="E3" s="29"/>
    </row>
    <row r="4" spans="1:5" ht="19.5" customHeight="1" x14ac:dyDescent="0.2">
      <c r="A4" s="5" t="s">
        <v>3</v>
      </c>
      <c r="B4" s="5"/>
      <c r="C4" s="5"/>
      <c r="D4" s="5"/>
      <c r="E4" s="5"/>
    </row>
    <row r="5" spans="1:5" ht="16" x14ac:dyDescent="0.25">
      <c r="A5" s="8" t="s">
        <v>4</v>
      </c>
      <c r="B5" s="31"/>
      <c r="C5" s="31"/>
      <c r="D5" s="31"/>
      <c r="E5" s="31"/>
    </row>
    <row r="6" spans="1:5" ht="16" x14ac:dyDescent="0.25">
      <c r="A6" s="8" t="s">
        <v>6</v>
      </c>
      <c r="B6" s="31"/>
      <c r="C6" s="31"/>
      <c r="D6" s="31"/>
      <c r="E6" s="31"/>
    </row>
    <row r="7" spans="1:5" ht="16" x14ac:dyDescent="0.25">
      <c r="A7" s="8" t="s">
        <v>8</v>
      </c>
      <c r="B7" s="31"/>
      <c r="C7" s="31"/>
      <c r="D7" s="31"/>
      <c r="E7" s="31"/>
    </row>
    <row r="8" spans="1:5" ht="16" x14ac:dyDescent="0.25">
      <c r="A8" s="8" t="s">
        <v>10</v>
      </c>
      <c r="B8" s="31"/>
      <c r="C8" s="31"/>
      <c r="D8" s="31"/>
      <c r="E8" s="31"/>
    </row>
    <row r="9" spans="1:5" ht="16" x14ac:dyDescent="0.25">
      <c r="A9" s="8" t="s">
        <v>12</v>
      </c>
      <c r="B9" s="31"/>
      <c r="C9" s="31"/>
      <c r="D9" s="31"/>
      <c r="E9" s="31"/>
    </row>
    <row r="10" spans="1:5" ht="16" x14ac:dyDescent="0.25">
      <c r="A10" s="8" t="s">
        <v>13</v>
      </c>
      <c r="B10" s="31"/>
      <c r="C10" s="31"/>
      <c r="D10" s="31"/>
      <c r="E10" s="31"/>
    </row>
    <row r="12" spans="1:5" ht="19.5" customHeight="1" x14ac:dyDescent="0.2">
      <c r="A12" s="5" t="s">
        <v>14</v>
      </c>
      <c r="B12" s="5"/>
      <c r="C12" s="5"/>
      <c r="D12" s="5"/>
      <c r="E12" s="5"/>
    </row>
    <row r="13" spans="1:5" ht="16" x14ac:dyDescent="0.25">
      <c r="A13" s="10" t="s">
        <v>15</v>
      </c>
      <c r="B13" s="11" t="s">
        <v>16</v>
      </c>
      <c r="C13" s="11" t="s">
        <v>17</v>
      </c>
      <c r="D13" s="11" t="s">
        <v>18</v>
      </c>
      <c r="E13" s="11" t="s">
        <v>19</v>
      </c>
    </row>
    <row r="14" spans="1:5" ht="16" x14ac:dyDescent="0.25">
      <c r="A14" s="8" t="s">
        <v>20</v>
      </c>
      <c r="B14" s="12">
        <v>0</v>
      </c>
      <c r="C14" s="13">
        <v>7.0000000000000007E-2</v>
      </c>
      <c r="D14" s="14">
        <f>B14/(1+C14)</f>
        <v>0</v>
      </c>
      <c r="E14" s="14">
        <f>B14-D14</f>
        <v>0</v>
      </c>
    </row>
    <row r="15" spans="1:5" ht="16" x14ac:dyDescent="0.25">
      <c r="A15" s="8" t="s">
        <v>21</v>
      </c>
      <c r="B15" s="12">
        <v>0</v>
      </c>
      <c r="C15" s="13">
        <v>0.19</v>
      </c>
      <c r="D15" s="14">
        <f>B15/(1+C15)</f>
        <v>0</v>
      </c>
      <c r="E15" s="14">
        <f>B15-D15</f>
        <v>0</v>
      </c>
    </row>
    <row r="16" spans="1:5" ht="16" x14ac:dyDescent="0.25">
      <c r="A16" s="8" t="s">
        <v>22</v>
      </c>
      <c r="B16" s="12">
        <v>0</v>
      </c>
      <c r="C16" s="13">
        <v>0</v>
      </c>
      <c r="D16" s="14">
        <f>B16</f>
        <v>0</v>
      </c>
      <c r="E16" s="14">
        <v>0</v>
      </c>
    </row>
    <row r="17" spans="1:5" ht="16" x14ac:dyDescent="0.25">
      <c r="A17" s="15" t="s">
        <v>23</v>
      </c>
      <c r="B17" s="16">
        <f>SUM(B14:B16)</f>
        <v>0</v>
      </c>
      <c r="C17" s="17"/>
      <c r="D17" s="16">
        <f>SUM(D14:D16)</f>
        <v>0</v>
      </c>
      <c r="E17" s="16">
        <f>SUM(E14:E16)</f>
        <v>0</v>
      </c>
    </row>
    <row r="19" spans="1:5" ht="16" x14ac:dyDescent="0.25">
      <c r="A19" s="8" t="s">
        <v>24</v>
      </c>
      <c r="B19" s="12">
        <v>0</v>
      </c>
      <c r="C19" s="18" t="s">
        <v>25</v>
      </c>
      <c r="D19" s="14">
        <f>B19-B17</f>
        <v>0</v>
      </c>
      <c r="E19" s="19" t="str">
        <f>IF(ROUND(D19,2)=0,"stimmt","prüfen")</f>
        <v>stimmt</v>
      </c>
    </row>
    <row r="20" spans="1:5" ht="16" x14ac:dyDescent="0.25">
      <c r="A20" s="9" t="s">
        <v>26</v>
      </c>
    </row>
    <row r="22" spans="1:5" ht="19.5" customHeight="1" x14ac:dyDescent="0.2">
      <c r="A22" s="5" t="s">
        <v>27</v>
      </c>
      <c r="B22" s="5"/>
      <c r="C22" s="5"/>
      <c r="D22" s="5"/>
      <c r="E22" s="5"/>
    </row>
    <row r="23" spans="1:5" ht="16" x14ac:dyDescent="0.25">
      <c r="A23" s="8" t="s">
        <v>28</v>
      </c>
      <c r="B23" s="4" t="s">
        <v>29</v>
      </c>
      <c r="C23" s="4"/>
    </row>
    <row r="24" spans="1:5" ht="16" x14ac:dyDescent="0.25">
      <c r="A24" s="8" t="s">
        <v>30</v>
      </c>
      <c r="B24" s="4" t="s">
        <v>31</v>
      </c>
      <c r="C24" s="4"/>
      <c r="D24" s="21" t="s">
        <v>32</v>
      </c>
    </row>
    <row r="26" spans="1:5" ht="16" x14ac:dyDescent="0.25">
      <c r="A26" s="8" t="s">
        <v>33</v>
      </c>
      <c r="B26" s="13">
        <f>IF(B23="Ausschließlich eigene Arbeitnehmer (100 %)",1,0.7)</f>
        <v>0.7</v>
      </c>
    </row>
    <row r="27" spans="1:5" ht="16" x14ac:dyDescent="0.25">
      <c r="A27" s="8" t="s">
        <v>34</v>
      </c>
      <c r="B27" s="14">
        <f>IF(B24="Ja",D17,B17)</f>
        <v>0</v>
      </c>
      <c r="D27" s="21" t="s">
        <v>35</v>
      </c>
    </row>
    <row r="29" spans="1:5" ht="16" x14ac:dyDescent="0.25">
      <c r="A29" s="8" t="s">
        <v>36</v>
      </c>
      <c r="B29" s="22">
        <f>ROUND(B27*B26,2)</f>
        <v>0</v>
      </c>
    </row>
    <row r="30" spans="1:5" ht="16" x14ac:dyDescent="0.25">
      <c r="A30" s="8" t="s">
        <v>37</v>
      </c>
      <c r="B30" s="14">
        <f>ROUND(B27-B29,2)</f>
        <v>0</v>
      </c>
    </row>
    <row r="31" spans="1:5" ht="16" x14ac:dyDescent="0.25">
      <c r="A31" s="8" t="s">
        <v>38</v>
      </c>
      <c r="B31" s="22">
        <f>IF(B24="Ja",ROUND(E17,2),0)</f>
        <v>0</v>
      </c>
      <c r="D31" s="21" t="s">
        <v>39</v>
      </c>
    </row>
    <row r="32" spans="1:5" ht="16" x14ac:dyDescent="0.25">
      <c r="A32" s="8" t="s">
        <v>40</v>
      </c>
      <c r="B32" s="14">
        <f>ROUND(B29+B31,2)</f>
        <v>0</v>
      </c>
      <c r="D32" s="21" t="s">
        <v>41</v>
      </c>
    </row>
    <row r="34" spans="1:5" ht="19.5" customHeight="1" x14ac:dyDescent="0.2">
      <c r="A34" s="5" t="s">
        <v>42</v>
      </c>
      <c r="B34" s="5"/>
      <c r="C34" s="5"/>
      <c r="D34" s="5"/>
      <c r="E34" s="5"/>
    </row>
    <row r="35" spans="1:5" ht="21.75" customHeight="1" x14ac:dyDescent="0.25">
      <c r="A35" s="23" t="s">
        <v>43</v>
      </c>
      <c r="B35" s="3" t="s">
        <v>44</v>
      </c>
      <c r="C35" s="3"/>
      <c r="D35" s="3"/>
      <c r="E35" s="3"/>
    </row>
    <row r="36" spans="1:5" ht="21.75" customHeight="1" x14ac:dyDescent="0.25">
      <c r="A36" s="23" t="s">
        <v>45</v>
      </c>
      <c r="B36" s="3" t="s">
        <v>46</v>
      </c>
      <c r="C36" s="3"/>
      <c r="D36" s="3"/>
      <c r="E36" s="3"/>
    </row>
    <row r="37" spans="1:5" ht="21.75" customHeight="1" x14ac:dyDescent="0.25">
      <c r="A37" s="23" t="s">
        <v>75</v>
      </c>
      <c r="B37" s="3" t="s">
        <v>47</v>
      </c>
      <c r="C37" s="3"/>
      <c r="D37" s="3"/>
      <c r="E37" s="3"/>
    </row>
    <row r="38" spans="1:5" ht="21.75" customHeight="1" x14ac:dyDescent="0.25">
      <c r="A38" s="23" t="s">
        <v>76</v>
      </c>
      <c r="B38" s="3" t="s">
        <v>48</v>
      </c>
      <c r="C38" s="3"/>
      <c r="D38" s="3"/>
      <c r="E38" s="3"/>
    </row>
    <row r="39" spans="1:5" ht="21.75" customHeight="1" x14ac:dyDescent="0.25">
      <c r="A39" s="23" t="s">
        <v>49</v>
      </c>
      <c r="B39" s="3" t="s">
        <v>50</v>
      </c>
      <c r="C39" s="3"/>
      <c r="D39" s="3"/>
      <c r="E39" s="3"/>
    </row>
    <row r="40" spans="1:5" ht="21.75" customHeight="1" x14ac:dyDescent="0.25">
      <c r="A40" s="23" t="s">
        <v>51</v>
      </c>
      <c r="B40" s="3" t="s">
        <v>52</v>
      </c>
      <c r="C40" s="3"/>
      <c r="D40" s="3"/>
      <c r="E40" s="3"/>
    </row>
    <row r="41" spans="1:5" ht="21.75" customHeight="1" x14ac:dyDescent="0.25">
      <c r="A41" s="23" t="s">
        <v>53</v>
      </c>
      <c r="B41" s="3" t="s">
        <v>54</v>
      </c>
      <c r="C41" s="3"/>
      <c r="D41" s="3"/>
      <c r="E41" s="3"/>
    </row>
    <row r="42" spans="1:5" ht="21.75" customHeight="1" x14ac:dyDescent="0.25">
      <c r="A42" s="23" t="s">
        <v>55</v>
      </c>
      <c r="B42" s="3" t="s">
        <v>56</v>
      </c>
      <c r="C42" s="3"/>
      <c r="D42" s="3"/>
      <c r="E42" s="3"/>
    </row>
    <row r="44" spans="1:5" ht="25.5" customHeight="1" x14ac:dyDescent="0.2">
      <c r="A44" s="3" t="s">
        <v>57</v>
      </c>
      <c r="B44" s="3"/>
      <c r="C44" s="3"/>
      <c r="D44" s="3"/>
      <c r="E44" s="3"/>
    </row>
  </sheetData>
  <mergeCells count="22">
    <mergeCell ref="B42:E42"/>
    <mergeCell ref="A44:E44"/>
    <mergeCell ref="B37:E37"/>
    <mergeCell ref="B38:E38"/>
    <mergeCell ref="B39:E39"/>
    <mergeCell ref="B40:E40"/>
    <mergeCell ref="B41:E41"/>
    <mergeCell ref="B23:C23"/>
    <mergeCell ref="B24:C24"/>
    <mergeCell ref="A34:E34"/>
    <mergeCell ref="B35:E35"/>
    <mergeCell ref="B36:E36"/>
    <mergeCell ref="B8:E8"/>
    <mergeCell ref="B9:E9"/>
    <mergeCell ref="B10:E10"/>
    <mergeCell ref="A12:E12"/>
    <mergeCell ref="A22:E22"/>
    <mergeCell ref="A3:E3"/>
    <mergeCell ref="A4:E4"/>
    <mergeCell ref="B5:E5"/>
    <mergeCell ref="B6:E6"/>
    <mergeCell ref="B7:E7"/>
  </mergeCells>
  <dataValidations count="2">
    <dataValidation type="list" sqref="B23" xr:uid="{00000000-0002-0000-0000-000000000000}">
      <formula1>"Geschäftliche Bewirtung von Kunden oder Geschäftspartnern (70 %),Ausschließlich eigene Arbeitnehmer (100 %)"</formula1>
      <formula2>0</formula2>
    </dataValidation>
    <dataValidation type="list" sqref="B24" xr:uid="{00000000-0002-0000-0000-000001000000}">
      <formula1>"Ja,Nein"</formula1>
      <formula2>0</formula2>
    </dataValidation>
  </dataValidations>
  <pageMargins left="0.75" right="0.75" top="1" bottom="1" header="0.511811023622047" footer="0.511811023622047"/>
  <pageSetup paperSize="9"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showGridLines="0" zoomScaleNormal="100" workbookViewId="0">
      <pane ySplit="4" topLeftCell="A5" activePane="bottomLeft" state="frozen"/>
      <selection pane="bottomLeft"/>
    </sheetView>
  </sheetViews>
  <sheetFormatPr baseColWidth="10" defaultColWidth="8.6640625" defaultRowHeight="15" x14ac:dyDescent="0.2"/>
  <cols>
    <col min="1" max="1" width="12" customWidth="1"/>
    <col min="2" max="2" width="26" customWidth="1"/>
    <col min="3" max="3" width="40" customWidth="1"/>
    <col min="4" max="4" width="7" customWidth="1"/>
    <col min="5" max="6" width="14" customWidth="1"/>
    <col min="7" max="7" width="11" customWidth="1"/>
    <col min="8" max="8" width="13" customWidth="1"/>
    <col min="9" max="9" width="9" customWidth="1"/>
    <col min="10" max="10" width="12" customWidth="1"/>
    <col min="11" max="11" width="13" customWidth="1"/>
    <col min="12" max="13" width="14" customWidth="1"/>
    <col min="14" max="14" width="26" customWidth="1"/>
  </cols>
  <sheetData>
    <row r="1" spans="1:14" ht="24" x14ac:dyDescent="0.35">
      <c r="A1" s="6" t="s">
        <v>58</v>
      </c>
    </row>
    <row r="2" spans="1:14" ht="16" x14ac:dyDescent="0.25">
      <c r="A2" s="7" t="s">
        <v>59</v>
      </c>
    </row>
    <row r="4" spans="1:14" ht="25.5" customHeight="1" x14ac:dyDescent="0.2">
      <c r="A4" s="24" t="s">
        <v>60</v>
      </c>
      <c r="B4" s="24" t="s">
        <v>8</v>
      </c>
      <c r="C4" s="24" t="s">
        <v>61</v>
      </c>
      <c r="D4" s="24" t="s">
        <v>62</v>
      </c>
      <c r="E4" s="24" t="s">
        <v>63</v>
      </c>
      <c r="F4" s="24" t="s">
        <v>64</v>
      </c>
      <c r="G4" s="24" t="s">
        <v>65</v>
      </c>
      <c r="H4" s="24" t="s">
        <v>23</v>
      </c>
      <c r="I4" s="24" t="s">
        <v>66</v>
      </c>
      <c r="J4" s="24" t="s">
        <v>67</v>
      </c>
      <c r="K4" s="24" t="s">
        <v>68</v>
      </c>
      <c r="L4" s="24" t="s">
        <v>69</v>
      </c>
      <c r="M4" s="24" t="s">
        <v>4</v>
      </c>
      <c r="N4" s="24" t="s">
        <v>10</v>
      </c>
    </row>
    <row r="5" spans="1:14" ht="16" x14ac:dyDescent="0.25">
      <c r="A5" s="20" t="s">
        <v>7</v>
      </c>
      <c r="B5" s="20" t="s">
        <v>9</v>
      </c>
      <c r="C5" s="20" t="s">
        <v>70</v>
      </c>
      <c r="D5" s="25">
        <v>3</v>
      </c>
      <c r="E5" s="12">
        <v>128.4</v>
      </c>
      <c r="F5" s="12">
        <v>36.9</v>
      </c>
      <c r="G5" s="12">
        <v>12</v>
      </c>
      <c r="H5" s="14">
        <f t="shared" ref="H5:H34" si="0">IF(COUNT(E5:G5)=0,"",SUM(E5:G5))</f>
        <v>177.3</v>
      </c>
      <c r="I5" s="26">
        <v>70</v>
      </c>
      <c r="J5" s="14">
        <f>IF(H5="","",IF('Beleg &amp; Berechnung'!$B$24="Ja",ROUND(E5-E5/1.07,2)+ROUND(F5-F5/1.19,2),0))</f>
        <v>14.29</v>
      </c>
      <c r="K5" s="14">
        <f t="shared" ref="K5:K34" si="1">IF(H5="","",ROUND((H5-J5)*I5/100,2))</f>
        <v>114.11</v>
      </c>
      <c r="L5" s="14">
        <f t="shared" ref="L5:L34" si="2">IF(H5="","",ROUND(H5-J5-K5,2))</f>
        <v>48.9</v>
      </c>
      <c r="M5" s="20" t="s">
        <v>5</v>
      </c>
      <c r="N5" s="20" t="s">
        <v>11</v>
      </c>
    </row>
    <row r="6" spans="1:14" ht="16" x14ac:dyDescent="0.25">
      <c r="A6" s="20"/>
      <c r="B6" s="20"/>
      <c r="C6" s="20"/>
      <c r="D6" s="25"/>
      <c r="E6" s="12"/>
      <c r="F6" s="12"/>
      <c r="G6" s="12"/>
      <c r="H6" s="14" t="str">
        <f t="shared" si="0"/>
        <v/>
      </c>
      <c r="I6" s="26"/>
      <c r="J6" s="14" t="str">
        <f>IF(H6="","",IF('Beleg &amp; Berechnung'!$B$24="Ja",ROUND(E6-E6/1.07,2)+ROUND(F6-F6/1.19,2),0))</f>
        <v/>
      </c>
      <c r="K6" s="14" t="str">
        <f t="shared" si="1"/>
        <v/>
      </c>
      <c r="L6" s="14" t="str">
        <f t="shared" si="2"/>
        <v/>
      </c>
      <c r="M6" s="20"/>
      <c r="N6" s="20"/>
    </row>
    <row r="7" spans="1:14" ht="16" x14ac:dyDescent="0.25">
      <c r="A7" s="20"/>
      <c r="B7" s="20"/>
      <c r="C7" s="20"/>
      <c r="D7" s="25"/>
      <c r="E7" s="12"/>
      <c r="F7" s="12"/>
      <c r="G7" s="12"/>
      <c r="H7" s="14" t="str">
        <f t="shared" si="0"/>
        <v/>
      </c>
      <c r="I7" s="26"/>
      <c r="J7" s="14" t="str">
        <f>IF(H7="","",IF('Beleg &amp; Berechnung'!$B$24="Ja",ROUND(E7-E7/1.07,2)+ROUND(F7-F7/1.19,2),0))</f>
        <v/>
      </c>
      <c r="K7" s="14" t="str">
        <f t="shared" si="1"/>
        <v/>
      </c>
      <c r="L7" s="14" t="str">
        <f t="shared" si="2"/>
        <v/>
      </c>
      <c r="M7" s="20"/>
      <c r="N7" s="20"/>
    </row>
    <row r="8" spans="1:14" ht="16" x14ac:dyDescent="0.25">
      <c r="A8" s="20"/>
      <c r="B8" s="20"/>
      <c r="C8" s="20"/>
      <c r="D8" s="25"/>
      <c r="E8" s="12"/>
      <c r="F8" s="12"/>
      <c r="G8" s="12"/>
      <c r="H8" s="14" t="str">
        <f t="shared" si="0"/>
        <v/>
      </c>
      <c r="I8" s="26"/>
      <c r="J8" s="14" t="str">
        <f>IF(H8="","",IF('Beleg &amp; Berechnung'!$B$24="Ja",ROUND(E8-E8/1.07,2)+ROUND(F8-F8/1.19,2),0))</f>
        <v/>
      </c>
      <c r="K8" s="14" t="str">
        <f t="shared" si="1"/>
        <v/>
      </c>
      <c r="L8" s="14" t="str">
        <f t="shared" si="2"/>
        <v/>
      </c>
      <c r="M8" s="20"/>
      <c r="N8" s="20"/>
    </row>
    <row r="9" spans="1:14" ht="16" x14ac:dyDescent="0.25">
      <c r="A9" s="20"/>
      <c r="B9" s="20"/>
      <c r="C9" s="20"/>
      <c r="D9" s="25"/>
      <c r="E9" s="12"/>
      <c r="F9" s="12"/>
      <c r="G9" s="12"/>
      <c r="H9" s="14" t="str">
        <f t="shared" si="0"/>
        <v/>
      </c>
      <c r="I9" s="26"/>
      <c r="J9" s="14" t="str">
        <f>IF(H9="","",IF('Beleg &amp; Berechnung'!$B$24="Ja",ROUND(E9-E9/1.07,2)+ROUND(F9-F9/1.19,2),0))</f>
        <v/>
      </c>
      <c r="K9" s="14" t="str">
        <f t="shared" si="1"/>
        <v/>
      </c>
      <c r="L9" s="14" t="str">
        <f t="shared" si="2"/>
        <v/>
      </c>
      <c r="M9" s="20"/>
      <c r="N9" s="20"/>
    </row>
    <row r="10" spans="1:14" ht="16" x14ac:dyDescent="0.25">
      <c r="A10" s="20"/>
      <c r="B10" s="20"/>
      <c r="C10" s="20"/>
      <c r="D10" s="25"/>
      <c r="E10" s="12"/>
      <c r="F10" s="12"/>
      <c r="G10" s="12"/>
      <c r="H10" s="14" t="str">
        <f t="shared" si="0"/>
        <v/>
      </c>
      <c r="I10" s="26"/>
      <c r="J10" s="14" t="str">
        <f>IF(H10="","",IF('Beleg &amp; Berechnung'!$B$24="Ja",ROUND(E10-E10/1.07,2)+ROUND(F10-F10/1.19,2),0))</f>
        <v/>
      </c>
      <c r="K10" s="14" t="str">
        <f t="shared" si="1"/>
        <v/>
      </c>
      <c r="L10" s="14" t="str">
        <f t="shared" si="2"/>
        <v/>
      </c>
      <c r="M10" s="20"/>
      <c r="N10" s="20"/>
    </row>
    <row r="11" spans="1:14" ht="16" x14ac:dyDescent="0.25">
      <c r="A11" s="20"/>
      <c r="B11" s="20"/>
      <c r="C11" s="20"/>
      <c r="D11" s="25"/>
      <c r="E11" s="12"/>
      <c r="F11" s="12"/>
      <c r="G11" s="12"/>
      <c r="H11" s="14" t="str">
        <f t="shared" si="0"/>
        <v/>
      </c>
      <c r="I11" s="26"/>
      <c r="J11" s="14" t="str">
        <f>IF(H11="","",IF('Beleg &amp; Berechnung'!$B$24="Ja",ROUND(E11-E11/1.07,2)+ROUND(F11-F11/1.19,2),0))</f>
        <v/>
      </c>
      <c r="K11" s="14" t="str">
        <f t="shared" si="1"/>
        <v/>
      </c>
      <c r="L11" s="14" t="str">
        <f t="shared" si="2"/>
        <v/>
      </c>
      <c r="M11" s="20"/>
      <c r="N11" s="20"/>
    </row>
    <row r="12" spans="1:14" ht="16" x14ac:dyDescent="0.25">
      <c r="A12" s="20"/>
      <c r="B12" s="20"/>
      <c r="C12" s="20"/>
      <c r="D12" s="25"/>
      <c r="E12" s="12"/>
      <c r="F12" s="12"/>
      <c r="G12" s="12"/>
      <c r="H12" s="14" t="str">
        <f t="shared" si="0"/>
        <v/>
      </c>
      <c r="I12" s="26"/>
      <c r="J12" s="14" t="str">
        <f>IF(H12="","",IF('Beleg &amp; Berechnung'!$B$24="Ja",ROUND(E12-E12/1.07,2)+ROUND(F12-F12/1.19,2),0))</f>
        <v/>
      </c>
      <c r="K12" s="14" t="str">
        <f t="shared" si="1"/>
        <v/>
      </c>
      <c r="L12" s="14" t="str">
        <f t="shared" si="2"/>
        <v/>
      </c>
      <c r="M12" s="20"/>
      <c r="N12" s="20"/>
    </row>
    <row r="13" spans="1:14" ht="16" x14ac:dyDescent="0.25">
      <c r="A13" s="20"/>
      <c r="B13" s="20"/>
      <c r="C13" s="20"/>
      <c r="D13" s="25"/>
      <c r="E13" s="12"/>
      <c r="F13" s="12"/>
      <c r="G13" s="12"/>
      <c r="H13" s="14" t="str">
        <f t="shared" si="0"/>
        <v/>
      </c>
      <c r="I13" s="26"/>
      <c r="J13" s="14" t="str">
        <f>IF(H13="","",IF('Beleg &amp; Berechnung'!$B$24="Ja",ROUND(E13-E13/1.07,2)+ROUND(F13-F13/1.19,2),0))</f>
        <v/>
      </c>
      <c r="K13" s="14" t="str">
        <f t="shared" si="1"/>
        <v/>
      </c>
      <c r="L13" s="14" t="str">
        <f t="shared" si="2"/>
        <v/>
      </c>
      <c r="M13" s="20"/>
      <c r="N13" s="20"/>
    </row>
    <row r="14" spans="1:14" ht="16" x14ac:dyDescent="0.25">
      <c r="A14" s="20"/>
      <c r="B14" s="20"/>
      <c r="C14" s="20"/>
      <c r="D14" s="25"/>
      <c r="E14" s="12"/>
      <c r="F14" s="12"/>
      <c r="G14" s="12"/>
      <c r="H14" s="14" t="str">
        <f t="shared" si="0"/>
        <v/>
      </c>
      <c r="I14" s="26"/>
      <c r="J14" s="14" t="str">
        <f>IF(H14="","",IF('Beleg &amp; Berechnung'!$B$24="Ja",ROUND(E14-E14/1.07,2)+ROUND(F14-F14/1.19,2),0))</f>
        <v/>
      </c>
      <c r="K14" s="14" t="str">
        <f t="shared" si="1"/>
        <v/>
      </c>
      <c r="L14" s="14" t="str">
        <f t="shared" si="2"/>
        <v/>
      </c>
      <c r="M14" s="20"/>
      <c r="N14" s="20"/>
    </row>
    <row r="15" spans="1:14" ht="16" x14ac:dyDescent="0.25">
      <c r="A15" s="20"/>
      <c r="B15" s="20"/>
      <c r="C15" s="20"/>
      <c r="D15" s="25"/>
      <c r="E15" s="12"/>
      <c r="F15" s="12"/>
      <c r="G15" s="12"/>
      <c r="H15" s="14" t="str">
        <f t="shared" si="0"/>
        <v/>
      </c>
      <c r="I15" s="26"/>
      <c r="J15" s="14" t="str">
        <f>IF(H15="","",IF('Beleg &amp; Berechnung'!$B$24="Ja",ROUND(E15-E15/1.07,2)+ROUND(F15-F15/1.19,2),0))</f>
        <v/>
      </c>
      <c r="K15" s="14" t="str">
        <f t="shared" si="1"/>
        <v/>
      </c>
      <c r="L15" s="14" t="str">
        <f t="shared" si="2"/>
        <v/>
      </c>
      <c r="M15" s="20"/>
      <c r="N15" s="20"/>
    </row>
    <row r="16" spans="1:14" ht="16" x14ac:dyDescent="0.25">
      <c r="A16" s="20"/>
      <c r="B16" s="20"/>
      <c r="C16" s="20"/>
      <c r="D16" s="25"/>
      <c r="E16" s="12"/>
      <c r="F16" s="12"/>
      <c r="G16" s="12"/>
      <c r="H16" s="14" t="str">
        <f t="shared" si="0"/>
        <v/>
      </c>
      <c r="I16" s="26"/>
      <c r="J16" s="14" t="str">
        <f>IF(H16="","",IF('Beleg &amp; Berechnung'!$B$24="Ja",ROUND(E16-E16/1.07,2)+ROUND(F16-F16/1.19,2),0))</f>
        <v/>
      </c>
      <c r="K16" s="14" t="str">
        <f t="shared" si="1"/>
        <v/>
      </c>
      <c r="L16" s="14" t="str">
        <f t="shared" si="2"/>
        <v/>
      </c>
      <c r="M16" s="20"/>
      <c r="N16" s="20"/>
    </row>
    <row r="17" spans="1:14" ht="16" x14ac:dyDescent="0.25">
      <c r="A17" s="20"/>
      <c r="B17" s="20"/>
      <c r="C17" s="20"/>
      <c r="D17" s="25"/>
      <c r="E17" s="12"/>
      <c r="F17" s="12"/>
      <c r="G17" s="12"/>
      <c r="H17" s="14" t="str">
        <f t="shared" si="0"/>
        <v/>
      </c>
      <c r="I17" s="26"/>
      <c r="J17" s="14" t="str">
        <f>IF(H17="","",IF('Beleg &amp; Berechnung'!$B$24="Ja",ROUND(E17-E17/1.07,2)+ROUND(F17-F17/1.19,2),0))</f>
        <v/>
      </c>
      <c r="K17" s="14" t="str">
        <f t="shared" si="1"/>
        <v/>
      </c>
      <c r="L17" s="14" t="str">
        <f t="shared" si="2"/>
        <v/>
      </c>
      <c r="M17" s="20"/>
      <c r="N17" s="20"/>
    </row>
    <row r="18" spans="1:14" ht="16" x14ac:dyDescent="0.25">
      <c r="A18" s="20"/>
      <c r="B18" s="20"/>
      <c r="C18" s="20"/>
      <c r="D18" s="25"/>
      <c r="E18" s="12"/>
      <c r="F18" s="12"/>
      <c r="G18" s="12"/>
      <c r="H18" s="14" t="str">
        <f t="shared" si="0"/>
        <v/>
      </c>
      <c r="I18" s="26"/>
      <c r="J18" s="14" t="str">
        <f>IF(H18="","",IF('Beleg &amp; Berechnung'!$B$24="Ja",ROUND(E18-E18/1.07,2)+ROUND(F18-F18/1.19,2),0))</f>
        <v/>
      </c>
      <c r="K18" s="14" t="str">
        <f t="shared" si="1"/>
        <v/>
      </c>
      <c r="L18" s="14" t="str">
        <f t="shared" si="2"/>
        <v/>
      </c>
      <c r="M18" s="20"/>
      <c r="N18" s="20"/>
    </row>
    <row r="19" spans="1:14" ht="16" x14ac:dyDescent="0.25">
      <c r="A19" s="20"/>
      <c r="B19" s="20"/>
      <c r="C19" s="20"/>
      <c r="D19" s="25"/>
      <c r="E19" s="12"/>
      <c r="F19" s="12"/>
      <c r="G19" s="12"/>
      <c r="H19" s="14" t="str">
        <f t="shared" si="0"/>
        <v/>
      </c>
      <c r="I19" s="26"/>
      <c r="J19" s="14" t="str">
        <f>IF(H19="","",IF('Beleg &amp; Berechnung'!$B$24="Ja",ROUND(E19-E19/1.07,2)+ROUND(F19-F19/1.19,2),0))</f>
        <v/>
      </c>
      <c r="K19" s="14" t="str">
        <f t="shared" si="1"/>
        <v/>
      </c>
      <c r="L19" s="14" t="str">
        <f t="shared" si="2"/>
        <v/>
      </c>
      <c r="M19" s="20"/>
      <c r="N19" s="20"/>
    </row>
    <row r="20" spans="1:14" ht="16" x14ac:dyDescent="0.25">
      <c r="A20" s="20"/>
      <c r="B20" s="20"/>
      <c r="C20" s="20"/>
      <c r="D20" s="25"/>
      <c r="E20" s="12"/>
      <c r="F20" s="12"/>
      <c r="G20" s="12"/>
      <c r="H20" s="14" t="str">
        <f t="shared" si="0"/>
        <v/>
      </c>
      <c r="I20" s="26"/>
      <c r="J20" s="14" t="str">
        <f>IF(H20="","",IF('Beleg &amp; Berechnung'!$B$24="Ja",ROUND(E20-E20/1.07,2)+ROUND(F20-F20/1.19,2),0))</f>
        <v/>
      </c>
      <c r="K20" s="14" t="str">
        <f t="shared" si="1"/>
        <v/>
      </c>
      <c r="L20" s="14" t="str">
        <f t="shared" si="2"/>
        <v/>
      </c>
      <c r="M20" s="20"/>
      <c r="N20" s="20"/>
    </row>
    <row r="21" spans="1:14" ht="16" x14ac:dyDescent="0.25">
      <c r="A21" s="20"/>
      <c r="B21" s="20"/>
      <c r="C21" s="20"/>
      <c r="D21" s="25"/>
      <c r="E21" s="12"/>
      <c r="F21" s="12"/>
      <c r="G21" s="12"/>
      <c r="H21" s="14" t="str">
        <f t="shared" si="0"/>
        <v/>
      </c>
      <c r="I21" s="26"/>
      <c r="J21" s="14" t="str">
        <f>IF(H21="","",IF('Beleg &amp; Berechnung'!$B$24="Ja",ROUND(E21-E21/1.07,2)+ROUND(F21-F21/1.19,2),0))</f>
        <v/>
      </c>
      <c r="K21" s="14" t="str">
        <f t="shared" si="1"/>
        <v/>
      </c>
      <c r="L21" s="14" t="str">
        <f t="shared" si="2"/>
        <v/>
      </c>
      <c r="M21" s="20"/>
      <c r="N21" s="20"/>
    </row>
    <row r="22" spans="1:14" ht="16" x14ac:dyDescent="0.25">
      <c r="A22" s="20"/>
      <c r="B22" s="20"/>
      <c r="C22" s="20"/>
      <c r="D22" s="25"/>
      <c r="E22" s="12"/>
      <c r="F22" s="12"/>
      <c r="G22" s="12"/>
      <c r="H22" s="14" t="str">
        <f t="shared" si="0"/>
        <v/>
      </c>
      <c r="I22" s="26"/>
      <c r="J22" s="14" t="str">
        <f>IF(H22="","",IF('Beleg &amp; Berechnung'!$B$24="Ja",ROUND(E22-E22/1.07,2)+ROUND(F22-F22/1.19,2),0))</f>
        <v/>
      </c>
      <c r="K22" s="14" t="str">
        <f t="shared" si="1"/>
        <v/>
      </c>
      <c r="L22" s="14" t="str">
        <f t="shared" si="2"/>
        <v/>
      </c>
      <c r="M22" s="20"/>
      <c r="N22" s="20"/>
    </row>
    <row r="23" spans="1:14" ht="16" x14ac:dyDescent="0.25">
      <c r="A23" s="20"/>
      <c r="B23" s="20"/>
      <c r="C23" s="20"/>
      <c r="D23" s="25"/>
      <c r="E23" s="12"/>
      <c r="F23" s="12"/>
      <c r="G23" s="12"/>
      <c r="H23" s="14" t="str">
        <f t="shared" si="0"/>
        <v/>
      </c>
      <c r="I23" s="26"/>
      <c r="J23" s="14" t="str">
        <f>IF(H23="","",IF('Beleg &amp; Berechnung'!$B$24="Ja",ROUND(E23-E23/1.07,2)+ROUND(F23-F23/1.19,2),0))</f>
        <v/>
      </c>
      <c r="K23" s="14" t="str">
        <f t="shared" si="1"/>
        <v/>
      </c>
      <c r="L23" s="14" t="str">
        <f t="shared" si="2"/>
        <v/>
      </c>
      <c r="M23" s="20"/>
      <c r="N23" s="20"/>
    </row>
    <row r="24" spans="1:14" ht="16" x14ac:dyDescent="0.25">
      <c r="A24" s="20"/>
      <c r="B24" s="20"/>
      <c r="C24" s="20"/>
      <c r="D24" s="25"/>
      <c r="E24" s="12"/>
      <c r="F24" s="12"/>
      <c r="G24" s="12"/>
      <c r="H24" s="14" t="str">
        <f t="shared" si="0"/>
        <v/>
      </c>
      <c r="I24" s="26"/>
      <c r="J24" s="14" t="str">
        <f>IF(H24="","",IF('Beleg &amp; Berechnung'!$B$24="Ja",ROUND(E24-E24/1.07,2)+ROUND(F24-F24/1.19,2),0))</f>
        <v/>
      </c>
      <c r="K24" s="14" t="str">
        <f t="shared" si="1"/>
        <v/>
      </c>
      <c r="L24" s="14" t="str">
        <f t="shared" si="2"/>
        <v/>
      </c>
      <c r="M24" s="20"/>
      <c r="N24" s="20"/>
    </row>
    <row r="25" spans="1:14" ht="16" x14ac:dyDescent="0.25">
      <c r="A25" s="20"/>
      <c r="B25" s="20"/>
      <c r="C25" s="20"/>
      <c r="D25" s="25"/>
      <c r="E25" s="12"/>
      <c r="F25" s="12"/>
      <c r="G25" s="12"/>
      <c r="H25" s="14" t="str">
        <f t="shared" si="0"/>
        <v/>
      </c>
      <c r="I25" s="26"/>
      <c r="J25" s="14" t="str">
        <f>IF(H25="","",IF('Beleg &amp; Berechnung'!$B$24="Ja",ROUND(E25-E25/1.07,2)+ROUND(F25-F25/1.19,2),0))</f>
        <v/>
      </c>
      <c r="K25" s="14" t="str">
        <f t="shared" si="1"/>
        <v/>
      </c>
      <c r="L25" s="14" t="str">
        <f t="shared" si="2"/>
        <v/>
      </c>
      <c r="M25" s="20"/>
      <c r="N25" s="20"/>
    </row>
    <row r="26" spans="1:14" ht="16" x14ac:dyDescent="0.25">
      <c r="A26" s="20"/>
      <c r="B26" s="20"/>
      <c r="C26" s="20"/>
      <c r="D26" s="25"/>
      <c r="E26" s="12"/>
      <c r="F26" s="12"/>
      <c r="G26" s="12"/>
      <c r="H26" s="14" t="str">
        <f t="shared" si="0"/>
        <v/>
      </c>
      <c r="I26" s="26"/>
      <c r="J26" s="14" t="str">
        <f>IF(H26="","",IF('Beleg &amp; Berechnung'!$B$24="Ja",ROUND(E26-E26/1.07,2)+ROUND(F26-F26/1.19,2),0))</f>
        <v/>
      </c>
      <c r="K26" s="14" t="str">
        <f t="shared" si="1"/>
        <v/>
      </c>
      <c r="L26" s="14" t="str">
        <f t="shared" si="2"/>
        <v/>
      </c>
      <c r="M26" s="20"/>
      <c r="N26" s="20"/>
    </row>
    <row r="27" spans="1:14" ht="16" x14ac:dyDescent="0.25">
      <c r="A27" s="20"/>
      <c r="B27" s="20"/>
      <c r="C27" s="20"/>
      <c r="D27" s="25"/>
      <c r="E27" s="12"/>
      <c r="F27" s="12"/>
      <c r="G27" s="12"/>
      <c r="H27" s="14" t="str">
        <f t="shared" si="0"/>
        <v/>
      </c>
      <c r="I27" s="26"/>
      <c r="J27" s="14" t="str">
        <f>IF(H27="","",IF('Beleg &amp; Berechnung'!$B$24="Ja",ROUND(E27-E27/1.07,2)+ROUND(F27-F27/1.19,2),0))</f>
        <v/>
      </c>
      <c r="K27" s="14" t="str">
        <f t="shared" si="1"/>
        <v/>
      </c>
      <c r="L27" s="14" t="str">
        <f t="shared" si="2"/>
        <v/>
      </c>
      <c r="M27" s="20"/>
      <c r="N27" s="20"/>
    </row>
    <row r="28" spans="1:14" ht="16" x14ac:dyDescent="0.25">
      <c r="A28" s="20"/>
      <c r="B28" s="20"/>
      <c r="C28" s="20"/>
      <c r="D28" s="25"/>
      <c r="E28" s="12"/>
      <c r="F28" s="12"/>
      <c r="G28" s="12"/>
      <c r="H28" s="14" t="str">
        <f t="shared" si="0"/>
        <v/>
      </c>
      <c r="I28" s="26"/>
      <c r="J28" s="14" t="str">
        <f>IF(H28="","",IF('Beleg &amp; Berechnung'!$B$24="Ja",ROUND(E28-E28/1.07,2)+ROUND(F28-F28/1.19,2),0))</f>
        <v/>
      </c>
      <c r="K28" s="14" t="str">
        <f t="shared" si="1"/>
        <v/>
      </c>
      <c r="L28" s="14" t="str">
        <f t="shared" si="2"/>
        <v/>
      </c>
      <c r="M28" s="20"/>
      <c r="N28" s="20"/>
    </row>
    <row r="29" spans="1:14" ht="16" x14ac:dyDescent="0.25">
      <c r="A29" s="20"/>
      <c r="B29" s="20"/>
      <c r="C29" s="20"/>
      <c r="D29" s="25"/>
      <c r="E29" s="12"/>
      <c r="F29" s="12"/>
      <c r="G29" s="12"/>
      <c r="H29" s="14" t="str">
        <f t="shared" si="0"/>
        <v/>
      </c>
      <c r="I29" s="26"/>
      <c r="J29" s="14" t="str">
        <f>IF(H29="","",IF('Beleg &amp; Berechnung'!$B$24="Ja",ROUND(E29-E29/1.07,2)+ROUND(F29-F29/1.19,2),0))</f>
        <v/>
      </c>
      <c r="K29" s="14" t="str">
        <f t="shared" si="1"/>
        <v/>
      </c>
      <c r="L29" s="14" t="str">
        <f t="shared" si="2"/>
        <v/>
      </c>
      <c r="M29" s="20"/>
      <c r="N29" s="20"/>
    </row>
    <row r="30" spans="1:14" ht="16" x14ac:dyDescent="0.25">
      <c r="A30" s="20"/>
      <c r="B30" s="20"/>
      <c r="C30" s="20"/>
      <c r="D30" s="25"/>
      <c r="E30" s="12"/>
      <c r="F30" s="12"/>
      <c r="G30" s="12"/>
      <c r="H30" s="14" t="str">
        <f t="shared" si="0"/>
        <v/>
      </c>
      <c r="I30" s="26"/>
      <c r="J30" s="14" t="str">
        <f>IF(H30="","",IF('Beleg &amp; Berechnung'!$B$24="Ja",ROUND(E30-E30/1.07,2)+ROUND(F30-F30/1.19,2),0))</f>
        <v/>
      </c>
      <c r="K30" s="14" t="str">
        <f t="shared" si="1"/>
        <v/>
      </c>
      <c r="L30" s="14" t="str">
        <f t="shared" si="2"/>
        <v/>
      </c>
      <c r="M30" s="20"/>
      <c r="N30" s="20"/>
    </row>
    <row r="31" spans="1:14" ht="16" x14ac:dyDescent="0.25">
      <c r="A31" s="20"/>
      <c r="B31" s="20"/>
      <c r="C31" s="20"/>
      <c r="D31" s="25"/>
      <c r="E31" s="12"/>
      <c r="F31" s="12"/>
      <c r="G31" s="12"/>
      <c r="H31" s="14" t="str">
        <f t="shared" si="0"/>
        <v/>
      </c>
      <c r="I31" s="26"/>
      <c r="J31" s="14" t="str">
        <f>IF(H31="","",IF('Beleg &amp; Berechnung'!$B$24="Ja",ROUND(E31-E31/1.07,2)+ROUND(F31-F31/1.19,2),0))</f>
        <v/>
      </c>
      <c r="K31" s="14" t="str">
        <f t="shared" si="1"/>
        <v/>
      </c>
      <c r="L31" s="14" t="str">
        <f t="shared" si="2"/>
        <v/>
      </c>
      <c r="M31" s="20"/>
      <c r="N31" s="20"/>
    </row>
    <row r="32" spans="1:14" ht="16" x14ac:dyDescent="0.25">
      <c r="A32" s="20"/>
      <c r="B32" s="20"/>
      <c r="C32" s="20"/>
      <c r="D32" s="25"/>
      <c r="E32" s="12"/>
      <c r="F32" s="12"/>
      <c r="G32" s="12"/>
      <c r="H32" s="14" t="str">
        <f t="shared" si="0"/>
        <v/>
      </c>
      <c r="I32" s="26"/>
      <c r="J32" s="14" t="str">
        <f>IF(H32="","",IF('Beleg &amp; Berechnung'!$B$24="Ja",ROUND(E32-E32/1.07,2)+ROUND(F32-F32/1.19,2),0))</f>
        <v/>
      </c>
      <c r="K32" s="14" t="str">
        <f t="shared" si="1"/>
        <v/>
      </c>
      <c r="L32" s="14" t="str">
        <f t="shared" si="2"/>
        <v/>
      </c>
      <c r="M32" s="20"/>
      <c r="N32" s="20"/>
    </row>
    <row r="33" spans="1:14" ht="16" x14ac:dyDescent="0.25">
      <c r="A33" s="20"/>
      <c r="B33" s="20"/>
      <c r="C33" s="20"/>
      <c r="D33" s="25"/>
      <c r="E33" s="12"/>
      <c r="F33" s="12"/>
      <c r="G33" s="12"/>
      <c r="H33" s="14" t="str">
        <f t="shared" si="0"/>
        <v/>
      </c>
      <c r="I33" s="26"/>
      <c r="J33" s="14" t="str">
        <f>IF(H33="","",IF('Beleg &amp; Berechnung'!$B$24="Ja",ROUND(E33-E33/1.07,2)+ROUND(F33-F33/1.19,2),0))</f>
        <v/>
      </c>
      <c r="K33" s="14" t="str">
        <f t="shared" si="1"/>
        <v/>
      </c>
      <c r="L33" s="14" t="str">
        <f t="shared" si="2"/>
        <v/>
      </c>
      <c r="M33" s="20"/>
      <c r="N33" s="20"/>
    </row>
    <row r="34" spans="1:14" ht="16" x14ac:dyDescent="0.25">
      <c r="A34" s="20"/>
      <c r="B34" s="20"/>
      <c r="C34" s="20"/>
      <c r="D34" s="25"/>
      <c r="E34" s="12"/>
      <c r="F34" s="12"/>
      <c r="G34" s="12"/>
      <c r="H34" s="14" t="str">
        <f t="shared" si="0"/>
        <v/>
      </c>
      <c r="I34" s="26"/>
      <c r="J34" s="14" t="str">
        <f>IF(H34="","",IF('Beleg &amp; Berechnung'!$B$24="Ja",ROUND(E34-E34/1.07,2)+ROUND(F34-F34/1.19,2),0))</f>
        <v/>
      </c>
      <c r="K34" s="14" t="str">
        <f t="shared" si="1"/>
        <v/>
      </c>
      <c r="L34" s="14" t="str">
        <f t="shared" si="2"/>
        <v/>
      </c>
      <c r="M34" s="20"/>
      <c r="N34" s="20"/>
    </row>
    <row r="35" spans="1:14" ht="16" x14ac:dyDescent="0.25">
      <c r="A35" s="15" t="s">
        <v>71</v>
      </c>
      <c r="B35" s="27"/>
      <c r="C35" s="27"/>
      <c r="D35" s="27"/>
      <c r="E35" s="28">
        <f>SUM(E5:E34)</f>
        <v>128.4</v>
      </c>
      <c r="F35" s="28">
        <f>SUM(F5:F34)</f>
        <v>36.9</v>
      </c>
      <c r="G35" s="28">
        <f>SUM(G5:G34)</f>
        <v>12</v>
      </c>
      <c r="H35" s="28">
        <f>SUM(H5:H34)</f>
        <v>177.3</v>
      </c>
      <c r="I35" s="27"/>
      <c r="J35" s="28">
        <f>SUM(J5:J34)</f>
        <v>14.29</v>
      </c>
      <c r="K35" s="28">
        <f>SUM(K5:K34)</f>
        <v>114.11</v>
      </c>
      <c r="L35" s="28">
        <f>SUM(L5:L34)</f>
        <v>48.9</v>
      </c>
      <c r="M35" s="27"/>
      <c r="N35" s="27"/>
    </row>
    <row r="37" spans="1:14" ht="16" x14ac:dyDescent="0.25">
      <c r="A37" s="2" t="s">
        <v>72</v>
      </c>
      <c r="B37" s="2"/>
      <c r="C37" s="2"/>
      <c r="D37" s="2"/>
      <c r="E37" s="2"/>
      <c r="F37" s="2"/>
    </row>
    <row r="38" spans="1:14" ht="16" x14ac:dyDescent="0.25">
      <c r="A38" s="2" t="s">
        <v>73</v>
      </c>
      <c r="B38" s="2"/>
      <c r="C38" s="2"/>
      <c r="D38" s="2"/>
      <c r="E38" s="2"/>
      <c r="F38" s="2"/>
    </row>
    <row r="39" spans="1:14" ht="16" x14ac:dyDescent="0.25">
      <c r="A39" s="1" t="s">
        <v>74</v>
      </c>
      <c r="B39" s="1"/>
      <c r="C39" s="1"/>
      <c r="D39" s="1"/>
      <c r="E39" s="1"/>
      <c r="F39" s="1"/>
    </row>
  </sheetData>
  <mergeCells count="3">
    <mergeCell ref="A37:F37"/>
    <mergeCell ref="A38:F38"/>
    <mergeCell ref="A39:F39"/>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Beleg &amp; Berechnung</vt:lpstr>
      <vt:lpstr>Jahresübersicht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Jacqueline Eisenbraun</cp:lastModifiedBy>
  <cp:revision>0</cp:revision>
  <dcterms:created xsi:type="dcterms:W3CDTF">2026-08-18T09:34:01Z</dcterms:created>
  <dcterms:modified xsi:type="dcterms:W3CDTF">2026-08-18T09:43:39Z</dcterms:modified>
  <dc:language>en-US</dc:language>
</cp:coreProperties>
</file>